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88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C8"/>
  <c r="E12"/>
  <c r="E4"/>
  <c r="B9"/>
  <c r="F14"/>
  <c r="B4"/>
  <c r="E7"/>
  <c r="F2"/>
  <c r="D4"/>
  <c r="E8"/>
  <c r="D12"/>
  <c r="C12"/>
  <c r="B7"/>
  <c r="B12"/>
  <c r="E14"/>
  <c r="D8"/>
  <c r="B8"/>
  <c r="D2"/>
  <c r="F12"/>
  <c r="B3"/>
  <c r="D13"/>
  <c r="F7"/>
  <c r="F4"/>
  <c r="B14"/>
  <c r="C13"/>
  <c r="F8"/>
  <c r="C4"/>
  <c r="C3"/>
  <c r="D14"/>
  <c r="D9"/>
  <c r="D3"/>
  <c r="C14"/>
  <c r="F3"/>
  <c r="E3"/>
  <c r="C7"/>
  <c r="C9"/>
  <c r="B2"/>
  <c r="B13"/>
  <c r="F9"/>
  <c r="E13"/>
  <c r="E9"/>
  <c r="C2"/>
  <c r="D7"/>
  <c r="E2"/>
</calcChain>
</file>

<file path=xl/sharedStrings.xml><?xml version="1.0" encoding="utf-8"?>
<sst xmlns="http://schemas.openxmlformats.org/spreadsheetml/2006/main" count="10" uniqueCount="10">
  <si>
    <t>stock.level</t>
  </si>
  <si>
    <t>stock.level positive</t>
  </si>
  <si>
    <t>stock.level negative</t>
  </si>
  <si>
    <t>stock.level count</t>
  </si>
  <si>
    <t>stock.level count.positive</t>
  </si>
  <si>
    <t>stock.level count.negative</t>
  </si>
  <si>
    <t>stock.value</t>
  </si>
  <si>
    <t>stock.value positive</t>
  </si>
  <si>
    <t>stock.value.negative</t>
  </si>
  <si>
    <t>Location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</si>
</sst>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A15" sqref="A15"/>
    </sheetView>
  </sheetViews>
  <sheetFormatPr defaultRowHeight="15"/>
  <cols>
    <col min="1" max="1" width="18.42578125" customWidth="1"/>
    <col min="2" max="2" width="15.7109375" customWidth="1"/>
    <col min="3" max="3" width="16.85546875" customWidth="1"/>
    <col min="4" max="4" width="20.5703125" customWidth="1"/>
    <col min="5" max="5" width="15.85546875" customWidth="1"/>
    <col min="6" max="6" width="19.5703125" customWidth="1"/>
    <col min="7" max="7" width="16.140625" customWidth="1"/>
  </cols>
  <sheetData>
    <row r="1" spans="1:11" s="1" customFormat="1">
      <c r="A1" s="1" t="s">
        <v>9</v>
      </c>
      <c r="B1" s="1">
        <v>0</v>
      </c>
      <c r="C1" s="1">
        <v>1</v>
      </c>
      <c r="D1" s="1">
        <v>2</v>
      </c>
      <c r="E1" s="1">
        <v>3</v>
      </c>
      <c r="F1" s="1">
        <v>4</v>
      </c>
    </row>
    <row r="2" spans="1:11">
      <c r="A2" s="2" t="s">
        <v>0</v>
      </c>
      <c r="B2">
        <f ca="1">Pinboard("stock.level","sum",B$1)</f>
        <v>3511925</v>
      </c>
      <c r="C2">
        <f ca="1">Pinboard("stock.level",,C$1)</f>
        <v>-46</v>
      </c>
      <c r="D2">
        <f ca="1">Pinboard("stock.level",,D$1,69)</f>
        <v>166</v>
      </c>
      <c r="E2">
        <f ca="1">Pinboard("stock.level",,E$1)</f>
        <v>24</v>
      </c>
      <c r="F2">
        <f ca="1">Pinboard("stock.level",,F$1)</f>
        <v>3512017</v>
      </c>
    </row>
    <row r="3" spans="1:11">
      <c r="A3" s="2" t="s">
        <v>1</v>
      </c>
      <c r="B3">
        <f ca="1">Pinboard("stock.level","sum.positive",B$1)</f>
        <v>3527390</v>
      </c>
      <c r="C3">
        <f ca="1">Pinboard("stock.level","sum.positive",C$1)</f>
        <v>0</v>
      </c>
      <c r="D3">
        <f ca="1">Pinboard("stock.level","sum.positive",D$1,67)</f>
        <v>166</v>
      </c>
      <c r="E3">
        <f ca="1">Pinboard("stock.level","sum.positive",E$1,67)</f>
        <v>24</v>
      </c>
      <c r="F3">
        <f ca="1">Pinboard("stock.level","sum.positive",F$1,67)</f>
        <v>3527180</v>
      </c>
    </row>
    <row r="4" spans="1:11">
      <c r="A4" s="2" t="s">
        <v>2</v>
      </c>
      <c r="B4">
        <f ca="1">Pinboard("stock.level","sum.negative",B$1)</f>
        <v>-15464</v>
      </c>
      <c r="C4">
        <f ca="1">Pinboard("stock.level","sum.negative",C$1)</f>
        <v>-46</v>
      </c>
      <c r="D4">
        <f ca="1">Pinboard("stock.level","sum.negative",D$1)</f>
        <v>0</v>
      </c>
      <c r="E4">
        <f ca="1">Pinboard("stock.level","sum.negative",E$1)</f>
        <v>0</v>
      </c>
      <c r="F4">
        <f ca="1">Pinboard("stock.level","sum.negative",F$1)</f>
        <v>-15162</v>
      </c>
    </row>
    <row r="5" spans="1:11">
      <c r="A5" s="2"/>
    </row>
    <row r="6" spans="1:11">
      <c r="A6" s="2"/>
    </row>
    <row r="7" spans="1:11">
      <c r="A7" s="2" t="s">
        <v>3</v>
      </c>
      <c r="B7">
        <f ca="1">Pinboard("stock.level","count",B$1)</f>
        <v>4378</v>
      </c>
      <c r="C7">
        <f ca="1">Pinboard("stock.level","count",C$1)</f>
        <v>19</v>
      </c>
      <c r="D7">
        <f ca="1">Pinboard("stock.level","count",D$1)</f>
        <v>22</v>
      </c>
      <c r="E7">
        <f ca="1">Pinboard("stock.level","count",E$1)</f>
        <v>1</v>
      </c>
      <c r="F7">
        <f ca="1">Pinboard("stock.level","count",F$1)</f>
        <v>4354</v>
      </c>
    </row>
    <row r="8" spans="1:11">
      <c r="A8" s="2" t="s">
        <v>4</v>
      </c>
      <c r="B8">
        <f ca="1">Pinboard("stock.level","count.positive",B$1)</f>
        <v>4307</v>
      </c>
      <c r="C8">
        <f ca="1">Pinboard("stock.level","count.positive",C$1)</f>
        <v>0</v>
      </c>
      <c r="D8">
        <f ca="1">Pinboard("stock.level","count.positive",D$1)</f>
        <v>22</v>
      </c>
      <c r="E8">
        <f ca="1">Pinboard("stock.level","count.positive",E$1)</f>
        <v>1</v>
      </c>
      <c r="F8">
        <f ca="1">Pinboard("stock.level","count.positive",F$1)</f>
        <v>4293</v>
      </c>
    </row>
    <row r="9" spans="1:11">
      <c r="A9" s="2" t="s">
        <v>5</v>
      </c>
      <c r="B9">
        <f ca="1">Pinboard("stock.level","count.negative",B$1)</f>
        <v>79</v>
      </c>
      <c r="C9">
        <f ca="1">Pinboard("stock.level","count.negative",C$1)</f>
        <v>19</v>
      </c>
      <c r="D9">
        <f ca="1">Pinboard("stock.level","count.negative",D$1)</f>
        <v>0</v>
      </c>
      <c r="E9">
        <f ca="1">Pinboard("stock.level","count.negative",E$1)</f>
        <v>0</v>
      </c>
      <c r="F9">
        <f ca="1">Pinboard("stock.level","count.negative",F$1)</f>
        <v>61</v>
      </c>
    </row>
    <row r="10" spans="1:11">
      <c r="A10" s="2"/>
    </row>
    <row r="11" spans="1:11">
      <c r="A11" s="2"/>
    </row>
    <row r="12" spans="1:11">
      <c r="A12" s="2" t="s">
        <v>6</v>
      </c>
      <c r="B12" s="3">
        <f ca="1">Pinboard("stock.value",,B$1)</f>
        <v>256719.52845000001</v>
      </c>
      <c r="C12" s="3">
        <f ca="1">Pinboard("stock.value",,C$1)</f>
        <v>-164.56383</v>
      </c>
      <c r="D12" s="3">
        <f ca="1">Pinboard("stock.value",,D$1)</f>
        <v>651.60973000000001</v>
      </c>
      <c r="E12" s="3">
        <f ca="1">Pinboard("stock.value",,E$1)</f>
        <v>312</v>
      </c>
      <c r="F12" s="3">
        <f ca="1">Pinboard("stock.value",,F$1)</f>
        <v>256014.35034999999</v>
      </c>
      <c r="G12" s="3"/>
      <c r="H12" s="3"/>
      <c r="I12" s="3"/>
      <c r="J12" s="3"/>
      <c r="K12" s="3"/>
    </row>
    <row r="13" spans="1:11">
      <c r="A13" s="2" t="s">
        <v>7</v>
      </c>
      <c r="B13" s="3">
        <f ca="1">Pinboard("stock.value","sum.positive",B$1)</f>
        <v>258201.95384</v>
      </c>
      <c r="C13" s="3">
        <f ca="1">Pinboard("stock.value","sum.positive",C$1)</f>
        <v>0</v>
      </c>
      <c r="D13" s="3">
        <f ca="1">Pinboard("stock.value","sum.positive",D$1)</f>
        <v>651.60973000000001</v>
      </c>
      <c r="E13" s="3">
        <f ca="1">Pinboard("stock.value","sum.positive",E$1)</f>
        <v>312</v>
      </c>
      <c r="F13" s="3">
        <f ca="1">Pinboard("stock.value","sum.positive",F$1)</f>
        <v>257214.10410999999</v>
      </c>
      <c r="G13" s="3"/>
      <c r="H13" s="3"/>
      <c r="I13" s="3"/>
      <c r="J13" s="3"/>
      <c r="K13" s="3"/>
    </row>
    <row r="14" spans="1:11">
      <c r="A14" s="2" t="s">
        <v>8</v>
      </c>
      <c r="B14" s="3">
        <f ca="1">Pinboard("stock.value","sum.negative",B$1)</f>
        <v>-1482.4253900000001</v>
      </c>
      <c r="C14" s="3">
        <f ca="1">Pinboard("stock.value","sum.negative",C$1)</f>
        <v>-164.56383</v>
      </c>
      <c r="D14" s="3">
        <f ca="1">Pinboard("stock.value","sum.negative",D$1)</f>
        <v>0</v>
      </c>
      <c r="E14" s="3">
        <f ca="1">Pinboard("stock.value","sum.negative",E$1)</f>
        <v>0</v>
      </c>
      <c r="F14" s="3">
        <f ca="1">Pinboard("stock.value","sum.negative",F$1)</f>
        <v>-1199.7537600000001</v>
      </c>
      <c r="G14" s="3"/>
      <c r="H14" s="3"/>
      <c r="I14" s="3"/>
      <c r="J14" s="3"/>
      <c r="K14" s="3"/>
    </row>
    <row r="15" spans="1:11">
      <c r="B15" s="4"/>
      <c r="F15" s="4"/>
    </row>
  </sheetData>
  <pageMargins left="0.7" right="0.7" top="0.75" bottom="0.75" header="0.3" footer="0.3"/>
  <pageSetup paperSize="283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2017-02-03T18:24:25Z</dcterms:created>
  <dcterms:modified xsi:type="dcterms:W3CDTF">2017-02-03T19:42:41Z</dcterms:modified>
</cp:coreProperties>
</file>